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فوارة\"/>
    </mc:Choice>
  </mc:AlternateContent>
  <xr:revisionPtr revIDLastSave="0" documentId="13_ncr:1_{16432A56-C84B-4458-A145-3CA70BAB4F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D167" i="1" s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D37" i="3" s="1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<sst xmlns="http://schemas.openxmlformats.org/spreadsheetml/2006/main" count="554" uniqueCount="447">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</sst>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CAA2E4C3-3110-49CD-8ACA-017DDB29B18B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بالفوارة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(400385.6)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 / 5 / 1427 هـ      ترخيص رقم 236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/ 5 / 1427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الفوارة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0505393935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lajna0077@gmail.com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M16" sqref="M16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400385.6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7" workbookViewId="0">
      <selection activeCell="G10" sqref="G10"/>
    </sheetView>
  </sheetViews>
  <sheetFormatPr defaultRowHeight="13.8"/>
  <cols>
    <col min="2" max="2" width="8.09765625" bestFit="1" customWidth="1"/>
    <col min="3" max="3" width="32.09765625" customWidth="1"/>
    <col min="7" max="7" width="9.8984375" bestFit="1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300">
        <v>270000</v>
      </c>
      <c r="H10" s="219"/>
      <c r="I10" s="217"/>
      <c r="J10" s="219"/>
      <c r="K10" s="219"/>
      <c r="L10" s="219"/>
      <c r="N10" s="141">
        <f t="shared" si="0"/>
        <v>270000</v>
      </c>
      <c r="O10" s="141">
        <f t="shared" si="1"/>
        <v>0</v>
      </c>
      <c r="P10" s="141">
        <f t="shared" si="2"/>
        <v>270000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270000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270000</v>
      </c>
      <c r="O12" s="6">
        <f t="shared" si="1"/>
        <v>0</v>
      </c>
      <c r="P12" s="6">
        <f t="shared" si="2"/>
        <v>270000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270000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270000</v>
      </c>
      <c r="O26" s="9">
        <f t="shared" si="1"/>
        <v>0</v>
      </c>
      <c r="P26" s="9">
        <f t="shared" si="2"/>
        <v>270000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164" activePane="bottomRight" state="frozen"/>
      <selection pane="topRight" activeCell="M1" sqref="M1"/>
      <selection pane="bottomLeft" activeCell="A5" sqref="A5"/>
      <selection pane="bottomRight" activeCell="E168" sqref="E168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569.4</v>
      </c>
      <c r="E5" s="223">
        <f>E6</f>
        <v>569.4</v>
      </c>
      <c r="F5" s="224">
        <f>F210</f>
        <v>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569.4</v>
      </c>
      <c r="E6" s="226">
        <f>E7+E38+E134+E190</f>
        <v>569.4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569.4</v>
      </c>
      <c r="E134" s="226">
        <f>SUM(E135,E137,E144,E150,E155,E157,E159,E161,E163,E165,E167,E169,E171,E183)</f>
        <v>569.4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430.65</v>
      </c>
      <c r="E167" s="226">
        <f>E168</f>
        <v>430.65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430.65</v>
      </c>
      <c r="E168" s="226">
        <v>430.65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138.75</v>
      </c>
      <c r="E169" s="226">
        <f>E170</f>
        <v>138.75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138.75</v>
      </c>
      <c r="E170" s="226">
        <v>138.75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0</v>
      </c>
      <c r="E210" s="228"/>
      <c r="F210" s="227">
        <f>SUM(F211,F249)</f>
        <v>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569.4</v>
      </c>
      <c r="E293" s="243">
        <f>E5</f>
        <v>569.4</v>
      </c>
      <c r="F293" s="243">
        <f>F210</f>
        <v>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7"/>
  <sheetViews>
    <sheetView rightToLeft="1" topLeftCell="A18" workbookViewId="0">
      <selection activeCell="D17" sqref="D17"/>
    </sheetView>
  </sheetViews>
  <sheetFormatPr defaultRowHeight="13.8"/>
  <cols>
    <col min="3" max="3" width="44.3984375" customWidth="1"/>
    <col min="4" max="5" width="9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398000</v>
      </c>
      <c r="E7" s="295">
        <v>128000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96">
        <v>6000</v>
      </c>
      <c r="E11" s="295">
        <v>6000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404000</v>
      </c>
      <c r="E15" s="161">
        <f>SUM(E7:E14)</f>
        <v>134000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42113</v>
      </c>
      <c r="E17" s="297">
        <v>42113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42113</v>
      </c>
      <c r="E22" s="161">
        <f>SUM(E17:E21)</f>
        <v>42113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446113</v>
      </c>
      <c r="E33" s="166">
        <f>E15+E22+E31</f>
        <v>176113</v>
      </c>
      <c r="F33" s="167"/>
    </row>
    <row r="34" spans="2:6" ht="14.4" thickTop="1"/>
    <row r="37" spans="2:6">
      <c r="D37">
        <f>D33-'بيانات الالتزامات وصافي الاصول'!E30</f>
        <v>0</v>
      </c>
    </row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4" zoomScale="96" zoomScaleNormal="96" workbookViewId="0">
      <selection activeCell="F19" sqref="F19"/>
    </sheetView>
  </sheetViews>
  <sheetFormatPr defaultRowHeight="13.8"/>
  <cols>
    <col min="3" max="3" width="8.09765625" bestFit="1" customWidth="1"/>
    <col min="4" max="4" width="33.3984375" customWidth="1"/>
    <col min="5" max="5" width="10.296875" bestFit="1" customWidth="1"/>
    <col min="6" max="6" width="12.2968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98">
        <v>13725</v>
      </c>
      <c r="F10" s="299">
        <v>13725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13725</v>
      </c>
      <c r="F13" s="161">
        <f>SUM(F7:F12)</f>
        <v>13725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32002.400000000001</v>
      </c>
      <c r="F19" s="297">
        <v>31433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32002.400000000001</v>
      </c>
      <c r="F22" s="161">
        <f>SUM(F15:F21)</f>
        <v>31433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352268</v>
      </c>
      <c r="F25" s="204">
        <v>82268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48117.599999999999</v>
      </c>
      <c r="F26" s="204">
        <v>48687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400385.6</v>
      </c>
      <c r="F28" s="164">
        <f>SUM(F25:F27)</f>
        <v>130955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446113</v>
      </c>
      <c r="F30" s="166">
        <f>F13+F22+F28</f>
        <v>176113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H39" sqref="H39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270000</v>
      </c>
      <c r="J32" s="140">
        <f t="shared" si="0"/>
        <v>270000</v>
      </c>
      <c r="K32" s="244">
        <f>SUM(H33:H42)</f>
        <v>270000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>
        <v>192000</v>
      </c>
      <c r="J34" s="140">
        <f t="shared" si="0"/>
        <v>192000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>
        <v>58000</v>
      </c>
      <c r="J38" s="140">
        <f t="shared" si="0"/>
        <v>58000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>
        <v>20000</v>
      </c>
      <c r="J39" s="140">
        <f t="shared" si="0"/>
        <v>20000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270000</v>
      </c>
      <c r="J48" s="51">
        <f>H48-D48</f>
        <v>270000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82268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352268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2022-05-08T15:34:00Z</dcterms:modified>
</cp:coreProperties>
</file>